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HRS2026_Chicago\선정메일\2.한국제약바이오협회\"/>
    </mc:Choice>
  </mc:AlternateContent>
  <xr:revisionPtr revIDLastSave="0" documentId="13_ncr:1_{A36DB2D4-D02F-4E42-9601-B4765B7DDA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H26" i="4"/>
  <c r="H28" i="4"/>
  <c r="G26" i="4"/>
  <c r="G28" i="4"/>
  <c r="F26" i="4"/>
  <c r="I24" i="4"/>
  <c r="I22" i="4"/>
  <c r="I20" i="4"/>
  <c r="I18" i="4"/>
  <c r="H32" i="4" l="1"/>
  <c r="G32" i="4"/>
  <c r="F32" i="4"/>
  <c r="H30" i="4"/>
  <c r="G30" i="4"/>
  <c r="F30" i="4"/>
  <c r="F28" i="4"/>
  <c r="I28" i="4" s="1"/>
  <c r="H24" i="4"/>
  <c r="G24" i="4"/>
  <c r="F24" i="4"/>
  <c r="H22" i="4"/>
  <c r="G22" i="4"/>
  <c r="F22" i="4"/>
  <c r="H20" i="4"/>
  <c r="G20" i="4"/>
  <c r="F20" i="4"/>
  <c r="H18" i="4"/>
  <c r="G18" i="4"/>
  <c r="F18" i="4"/>
  <c r="I32" i="4"/>
  <c r="I30" i="4"/>
  <c r="D33" i="4"/>
  <c r="C33" i="4"/>
  <c r="J26" i="4"/>
  <c r="J33" i="4" s="1"/>
  <c r="J24" i="4" l="1"/>
  <c r="H36" i="4" l="1"/>
  <c r="B15" i="4" l="1"/>
  <c r="E30" i="4" l="1"/>
  <c r="E32" i="4" l="1"/>
  <c r="I31" i="4"/>
  <c r="C16" i="4"/>
  <c r="I29" i="4"/>
  <c r="J22" i="4"/>
  <c r="J20" i="4"/>
  <c r="J18" i="4"/>
  <c r="E28" i="4"/>
  <c r="E33" i="4" s="1"/>
  <c r="E26" i="4"/>
  <c r="E24" i="4"/>
  <c r="E22" i="4"/>
  <c r="E20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B25" i="4" l="1"/>
  <c r="B27" i="4" s="1"/>
  <c r="B29" i="4" s="1"/>
  <c r="B31" i="4" s="1"/>
  <c r="I16" i="4"/>
  <c r="F33" i="4"/>
  <c r="B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김효정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제출날짜 직접입력</t>
        </r>
      </text>
    </comment>
    <comment ref="C11" authorId="1" shapeId="0" xr:uid="{002A5283-E504-4031-A385-71BF167CA22B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환율 입력</t>
        </r>
      </text>
    </comment>
    <comment ref="C16" authorId="2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사전등록일 경우, 신용카드 청구금액을 원화로 입력 (원화금액 확인가능한 카드내역서 첨부 要)</t>
        </r>
      </text>
    </comment>
    <comment ref="J16" authorId="2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사전결제의 경우, 신용카드 청구된 원화금액 입력(원화금액 확인가능한 카드내역서 첨부 要)</t>
        </r>
      </text>
    </comment>
    <comment ref="J17" authorId="1" shapeId="0" xr:uid="{22D1467F-4C5C-45A7-A508-022885BA3A79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*현장결제의 경우, 결제한 통화를 일자별로 기재
*사전결제의 경우, 인보이스에 있는 1박당 현지통화를 기재</t>
        </r>
      </text>
    </comment>
    <comment ref="H36" authorId="0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제출날짜 직접입력</t>
        </r>
      </text>
    </comment>
    <comment ref="J37" authorId="3" shapeId="0" xr:uid="{00000000-0006-0000-0000-000006000000}">
      <text>
        <r>
          <rPr>
            <b/>
            <sz val="12"/>
            <color indexed="81"/>
            <rFont val="맑은 고딕"/>
            <family val="3"/>
            <charset val="129"/>
            <scheme val="minor"/>
          </rPr>
          <t>본 내용을 작성하신 후, 1부 인쇄하여 날짜/이름을 작성하시고, 반드시 서명을 하셔서 제출하시기 바랍니다.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<sst xmlns="http://schemas.openxmlformats.org/spreadsheetml/2006/main" count="53" uniqueCount="43">
  <si>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</si>
  <si>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</si>
  <si>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</si>
  <si>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</si>
  <si>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</si>
  <si>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</si>
  <si>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</si>
  <si>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</si>
  <si>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</si>
  <si>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</si>
  <si>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</si>
  <si>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</si>
  <si>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</si>
  <si>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</si>
  <si>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</si>
  <si>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</si>
  <si>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</si>
  <si>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</si>
  <si>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</si>
  <si>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</si>
  <si>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</si>
  <si>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</si>
  <si>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</si>
  <si>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</si>
  <si>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</si>
  <si>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</si>
  <si>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</si>
  <si>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</si>
  <si>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</si>
  <si>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</si>
  <si>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</si>
  <si>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</si>
  <si>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</si>
  <si>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</si>
  <si>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</si>
  <si>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</si>
  <si>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</si>
  <si>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</si>
  <si>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</si>
  <si>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HRS 2026</t>
    <phoneticPr fontId="5" type="noConversion"/>
  </si>
  <si>
    <t>Chicago</t>
    <phoneticPr fontId="5" type="noConversion"/>
  </si>
  <si>
    <t>2026-04-23 ~ 2026-04-26</t>
    <phoneticPr fontId="5" type="noConversion"/>
  </si>
  <si>
    <t>USD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</si>
</sst>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2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  <font>
      <b/>
      <sz val="12"/>
      <color indexed="8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18" fillId="0" borderId="0" xfId="1" applyNumberFormat="1" applyFont="1" applyProtection="1">
      <alignment vertical="center"/>
      <protection locked="0"/>
    </xf>
    <xf numFmtId="177" fontId="19" fillId="0" borderId="0" xfId="1" applyNumberFormat="1" applyFont="1" applyAlignment="1" applyProtection="1">
      <alignment horizontal="right"/>
      <protection locked="0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shrinkToFit="1"/>
    </xf>
    <xf numFmtId="177" fontId="19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26" fillId="0" borderId="33" xfId="3" applyFont="1" applyFill="1" applyBorder="1" applyAlignment="1" applyProtection="1">
      <alignment vertical="center"/>
    </xf>
    <xf numFmtId="176" fontId="9" fillId="0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16" xfId="1" applyNumberFormat="1" applyFont="1" applyBorder="1" applyAlignment="1" applyProtection="1">
      <alignment horizontal="right" vertical="center" shrinkToFit="1"/>
      <protection locked="0"/>
    </xf>
    <xf numFmtId="176" fontId="9" fillId="0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0" borderId="20" xfId="2" applyNumberFormat="1" applyFont="1" applyFill="1" applyBorder="1" applyAlignment="1" applyProtection="1">
      <alignment horizontal="right" vertical="center" shrinkToFit="1"/>
    </xf>
    <xf numFmtId="176" fontId="9" fillId="0" borderId="1" xfId="2" applyNumberFormat="1" applyFont="1" applyFill="1" applyBorder="1" applyAlignment="1" applyProtection="1">
      <alignment horizontal="right" vertical="center" shrinkToFit="1"/>
    </xf>
    <xf numFmtId="176" fontId="9" fillId="0" borderId="12" xfId="2" applyNumberFormat="1" applyFont="1" applyFill="1" applyBorder="1" applyAlignment="1" applyProtection="1">
      <alignment horizontal="right" vertical="center" shrinkToFit="1"/>
    </xf>
    <xf numFmtId="176" fontId="9" fillId="0" borderId="29" xfId="2" applyNumberFormat="1" applyFont="1" applyFill="1" applyBorder="1" applyAlignment="1" applyProtection="1">
      <alignment horizontal="right" vertical="center" shrinkToFit="1"/>
    </xf>
    <xf numFmtId="176" fontId="9" fillId="0" borderId="16" xfId="1" applyNumberFormat="1" applyFont="1" applyBorder="1" applyAlignment="1">
      <alignment horizontal="right" vertical="center" shrinkToFit="1"/>
    </xf>
    <xf numFmtId="176" fontId="9" fillId="3" borderId="34" xfId="1" applyNumberFormat="1" applyFont="1" applyFill="1" applyBorder="1" applyAlignment="1">
      <alignment horizontal="right" vertical="center" shrinkToFit="1"/>
    </xf>
    <xf numFmtId="0" fontId="3" fillId="0" borderId="34" xfId="1" applyFont="1" applyBorder="1" applyAlignment="1" applyProtection="1">
      <alignment horizontal="right" vertical="center" shrinkToFit="1"/>
      <protection locked="0"/>
    </xf>
    <xf numFmtId="0" fontId="3" fillId="0" borderId="12" xfId="1" applyFont="1" applyBorder="1" applyAlignment="1" applyProtection="1">
      <alignment horizontal="right" vertical="center" shrinkToFit="1"/>
      <protection locked="0"/>
    </xf>
    <xf numFmtId="176" fontId="9" fillId="3" borderId="15" xfId="2" applyNumberFormat="1" applyFont="1" applyFill="1" applyBorder="1" applyAlignment="1" applyProtection="1">
      <alignment horizontal="right" vertical="center" shrinkToFit="1"/>
    </xf>
    <xf numFmtId="0" fontId="3" fillId="0" borderId="15" xfId="1" applyFont="1" applyBorder="1" applyAlignment="1" applyProtection="1">
      <alignment horizontal="right" vertical="center" shrinkToFit="1"/>
      <protection locked="0"/>
    </xf>
    <xf numFmtId="178" fontId="19" fillId="0" borderId="30" xfId="1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2" fillId="0" borderId="14" xfId="1" applyFont="1" applyBorder="1" applyAlignment="1">
      <alignment horizontal="left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21" fillId="4" borderId="1" xfId="1" applyFont="1" applyFill="1" applyBorder="1" applyAlignment="1" applyProtection="1">
      <alignment horizontal="left" vertical="center" wrapText="1"/>
      <protection locked="0"/>
    </xf>
    <xf numFmtId="0" fontId="21" fillId="4" borderId="3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41" fontId="26" fillId="6" borderId="32" xfId="3" applyFont="1" applyFill="1" applyBorder="1" applyAlignment="1" applyProtection="1">
      <alignment horizontal="center" vertical="center"/>
    </xf>
    <xf numFmtId="41" fontId="26" fillId="6" borderId="28" xfId="3" applyFont="1" applyFill="1" applyBorder="1" applyAlignment="1" applyProtection="1">
      <alignment horizontal="center"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6.5" x14ac:dyDescent="0.3"/>
  <cols>
    <col min="1" max="1" width="9.125" style="1" customWidth="1"/>
    <col min="2" max="2" width="4.625" style="1" customWidth="1"/>
    <col min="3" max="3" width="7.875" style="1" customWidth="1"/>
    <col min="4" max="4" width="8.25" style="1" customWidth="1"/>
    <col min="5" max="5" width="8.625" style="1" customWidth="1"/>
    <col min="6" max="6" width="7" style="1" customWidth="1"/>
    <col min="7" max="7" width="7.5" style="1" customWidth="1"/>
    <col min="8" max="8" width="7.75" style="1" customWidth="1"/>
    <col min="9" max="9" width="10" style="1" customWidth="1"/>
    <col min="10" max="10" width="12.375" style="1" customWidth="1"/>
    <col min="11" max="11" width="10.875" style="1" bestFit="1" customWidth="1"/>
    <col min="12" max="16384" width="9" style="1"/>
  </cols>
  <sheetData>
    <row r="1" spans="1:12" ht="27.75" customHeight="1" x14ac:dyDescent="0.3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7.25" thickBot="1" x14ac:dyDescent="0.35">
      <c r="B2" s="39"/>
      <c r="C2" s="39"/>
      <c r="D2" s="39"/>
      <c r="E2" s="39"/>
      <c r="F2" s="39"/>
      <c r="G2" s="39"/>
      <c r="H2" s="39"/>
      <c r="I2" s="40" t="s">
        <v>27</v>
      </c>
      <c r="J2" s="41">
        <v>46153</v>
      </c>
    </row>
    <row r="3" spans="1:12" ht="20.100000000000001" customHeight="1" x14ac:dyDescent="0.3">
      <c r="A3" s="67" t="s">
        <v>24</v>
      </c>
      <c r="B3" s="68"/>
      <c r="C3" s="69"/>
      <c r="D3" s="69"/>
      <c r="E3" s="69"/>
      <c r="F3" s="69"/>
      <c r="G3" s="69"/>
      <c r="H3" s="69"/>
      <c r="I3" s="69"/>
      <c r="J3" s="70"/>
    </row>
    <row r="4" spans="1:12" ht="20.100000000000001" customHeight="1" x14ac:dyDescent="0.3">
      <c r="A4" s="71" t="s">
        <v>28</v>
      </c>
      <c r="B4" s="72"/>
      <c r="C4" s="73" t="s">
        <v>39</v>
      </c>
      <c r="D4" s="74"/>
      <c r="E4" s="74"/>
      <c r="F4" s="74"/>
      <c r="G4" s="74"/>
      <c r="H4" s="74"/>
      <c r="I4" s="74"/>
      <c r="J4" s="75"/>
      <c r="L4" s="22"/>
    </row>
    <row r="5" spans="1:12" ht="20.100000000000001" customHeight="1" x14ac:dyDescent="0.3">
      <c r="A5" s="76" t="s">
        <v>29</v>
      </c>
      <c r="B5" s="77"/>
      <c r="C5" s="78" t="s">
        <v>40</v>
      </c>
      <c r="D5" s="79"/>
      <c r="E5" s="79"/>
      <c r="F5" s="79"/>
      <c r="G5" s="79"/>
      <c r="H5" s="79"/>
      <c r="I5" s="79"/>
      <c r="J5" s="80"/>
      <c r="L5" s="23"/>
    </row>
    <row r="6" spans="1:12" ht="20.100000000000001" customHeight="1" x14ac:dyDescent="0.3">
      <c r="A6" s="76" t="s">
        <v>15</v>
      </c>
      <c r="B6" s="77"/>
      <c r="C6" s="73" t="s">
        <v>41</v>
      </c>
      <c r="D6" s="74"/>
      <c r="E6" s="74"/>
      <c r="F6" s="74"/>
      <c r="G6" s="74"/>
      <c r="H6" s="74"/>
      <c r="I6" s="74"/>
      <c r="J6" s="75"/>
      <c r="L6" s="23"/>
    </row>
    <row r="7" spans="1:12" ht="20.100000000000001" customHeight="1" x14ac:dyDescent="0.3">
      <c r="A7" s="76" t="s">
        <v>16</v>
      </c>
      <c r="B7" s="77"/>
      <c r="C7" s="73" t="s">
        <v>37</v>
      </c>
      <c r="D7" s="74"/>
      <c r="E7" s="74"/>
      <c r="F7" s="74"/>
      <c r="G7" s="74"/>
      <c r="H7" s="74"/>
      <c r="I7" s="74"/>
      <c r="J7" s="75"/>
    </row>
    <row r="8" spans="1:12" ht="20.100000000000001" customHeight="1" x14ac:dyDescent="0.3">
      <c r="A8" s="76" t="s">
        <v>17</v>
      </c>
      <c r="B8" s="77"/>
      <c r="C8" s="81" t="s">
        <v>32</v>
      </c>
      <c r="D8" s="81"/>
      <c r="E8" s="81"/>
      <c r="F8" s="81"/>
      <c r="G8" s="81"/>
      <c r="H8" s="81"/>
      <c r="I8" s="81"/>
      <c r="J8" s="82"/>
    </row>
    <row r="9" spans="1:12" ht="20.100000000000001" customHeight="1" x14ac:dyDescent="0.3">
      <c r="A9" s="76" t="s">
        <v>18</v>
      </c>
      <c r="B9" s="77"/>
      <c r="C9" s="81" t="s">
        <v>33</v>
      </c>
      <c r="D9" s="81"/>
      <c r="E9" s="81"/>
      <c r="F9" s="81"/>
      <c r="G9" s="81"/>
      <c r="H9" s="81"/>
      <c r="I9" s="81"/>
      <c r="J9" s="82"/>
    </row>
    <row r="10" spans="1:12" ht="20.100000000000001" customHeight="1" x14ac:dyDescent="0.3">
      <c r="A10" s="76" t="s">
        <v>19</v>
      </c>
      <c r="B10" s="77"/>
      <c r="C10" s="81" t="s">
        <v>34</v>
      </c>
      <c r="D10" s="81"/>
      <c r="E10" s="81"/>
      <c r="F10" s="81"/>
      <c r="G10" s="81"/>
      <c r="H10" s="81"/>
      <c r="I10" s="81"/>
      <c r="J10" s="82"/>
    </row>
    <row r="11" spans="1:12" ht="20.100000000000001" customHeight="1" x14ac:dyDescent="0.3">
      <c r="A11" s="76" t="s">
        <v>20</v>
      </c>
      <c r="B11" s="77"/>
      <c r="C11" s="2">
        <v>1</v>
      </c>
      <c r="D11" s="42" t="s">
        <v>42</v>
      </c>
      <c r="E11" s="43">
        <v>46134</v>
      </c>
      <c r="F11" s="44" t="s">
        <v>30</v>
      </c>
      <c r="G11" s="37" t="s">
        <v>31</v>
      </c>
      <c r="H11" s="25"/>
      <c r="I11" s="25"/>
      <c r="J11" s="26"/>
    </row>
    <row r="12" spans="1:12" ht="40.5" customHeight="1" thickBot="1" x14ac:dyDescent="0.35">
      <c r="A12" s="83" t="s">
        <v>35</v>
      </c>
      <c r="B12" s="84"/>
      <c r="C12" s="84"/>
      <c r="D12" s="84"/>
      <c r="E12" s="84"/>
      <c r="F12" s="84"/>
      <c r="G12" s="84"/>
      <c r="H12" s="84"/>
      <c r="I12" s="84"/>
      <c r="J12" s="85"/>
    </row>
    <row r="13" spans="1:12" ht="18.95" customHeight="1" x14ac:dyDescent="0.3">
      <c r="A13" s="86" t="s">
        <v>12</v>
      </c>
      <c r="B13" s="88" t="s">
        <v>5</v>
      </c>
      <c r="C13" s="3" t="s">
        <v>0</v>
      </c>
      <c r="D13" s="3" t="s">
        <v>1</v>
      </c>
      <c r="E13" s="3" t="s">
        <v>2</v>
      </c>
      <c r="F13" s="90" t="s">
        <v>3</v>
      </c>
      <c r="G13" s="91"/>
      <c r="H13" s="91"/>
      <c r="I13" s="92"/>
      <c r="J13" s="4" t="s">
        <v>4</v>
      </c>
    </row>
    <row r="14" spans="1:12" ht="18.95" customHeight="1" x14ac:dyDescent="0.3">
      <c r="A14" s="87"/>
      <c r="B14" s="89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95" customHeight="1" x14ac:dyDescent="0.3">
      <c r="A15" s="96"/>
      <c r="B15" s="10" t="str">
        <f>D11</f>
        <v>USD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95" customHeight="1" x14ac:dyDescent="0.3">
      <c r="A16" s="97"/>
      <c r="B16" s="27" t="s">
        <v>13</v>
      </c>
      <c r="C16" s="28">
        <f>$C$11*C15</f>
        <v>0</v>
      </c>
      <c r="D16" s="28"/>
      <c r="E16" s="51"/>
      <c r="F16" s="47"/>
      <c r="G16" s="48"/>
      <c r="H16" s="49"/>
      <c r="I16" s="50">
        <f t="shared" si="0"/>
        <v>0</v>
      </c>
      <c r="J16" s="28"/>
    </row>
    <row r="17" spans="1:11" ht="18.95" customHeight="1" x14ac:dyDescent="0.3">
      <c r="A17" s="96">
        <v>46134</v>
      </c>
      <c r="B17" s="10" t="str">
        <f>B15</f>
        <v>USD</v>
      </c>
      <c r="C17" s="103"/>
      <c r="D17" s="103"/>
      <c r="E17" s="17"/>
      <c r="F17" s="14"/>
      <c r="G17" s="14"/>
      <c r="H17" s="15"/>
      <c r="I17" s="16">
        <f t="shared" si="0"/>
        <v>0</v>
      </c>
      <c r="J17" s="17"/>
    </row>
    <row r="18" spans="1:11" ht="18.95" customHeight="1" x14ac:dyDescent="0.3">
      <c r="A18" s="97"/>
      <c r="B18" s="27" t="s">
        <v>14</v>
      </c>
      <c r="C18" s="104"/>
      <c r="D18" s="104"/>
      <c r="E18" s="29">
        <f>$C$11*E17</f>
        <v>0</v>
      </c>
      <c r="F18" s="31">
        <f>F17*$C$11</f>
        <v>0</v>
      </c>
      <c r="G18" s="31">
        <f>G17*$C$11</f>
        <v>0</v>
      </c>
      <c r="H18" s="32">
        <f>H17*$C$11</f>
        <v>0</v>
      </c>
      <c r="I18" s="33">
        <f>IF(SUM(F18:H18)=0, 0, 80000)</f>
        <v>0</v>
      </c>
      <c r="J18" s="29">
        <f>IF(J17*$C$11&gt;350000,350000,J17*$C$11)</f>
        <v>0</v>
      </c>
    </row>
    <row r="19" spans="1:11" ht="18.95" customHeight="1" x14ac:dyDescent="0.3">
      <c r="A19" s="96">
        <v>46135</v>
      </c>
      <c r="B19" s="10" t="str">
        <f>B17</f>
        <v>USD</v>
      </c>
      <c r="C19" s="104"/>
      <c r="D19" s="104"/>
      <c r="E19" s="17"/>
      <c r="F19" s="13"/>
      <c r="G19" s="14"/>
      <c r="H19" s="15"/>
      <c r="I19" s="16">
        <f t="shared" si="0"/>
        <v>0</v>
      </c>
      <c r="J19" s="17"/>
    </row>
    <row r="20" spans="1:11" ht="18.95" customHeight="1" x14ac:dyDescent="0.3">
      <c r="A20" s="97"/>
      <c r="B20" s="27" t="s">
        <v>14</v>
      </c>
      <c r="C20" s="104"/>
      <c r="D20" s="104"/>
      <c r="E20" s="29">
        <f>$C$11*E19</f>
        <v>0</v>
      </c>
      <c r="F20" s="31">
        <f>F19*$C$11</f>
        <v>0</v>
      </c>
      <c r="G20" s="31">
        <f>G19*$C$11</f>
        <v>0</v>
      </c>
      <c r="H20" s="32">
        <f>H19*$C$11</f>
        <v>0</v>
      </c>
      <c r="I20" s="33">
        <f>IF(SUM(F20:H20)=0, 0, 80000)</f>
        <v>0</v>
      </c>
      <c r="J20" s="29">
        <f>IF(J19*$C$11&gt;350000,350000,J19*$C$11)</f>
        <v>0</v>
      </c>
    </row>
    <row r="21" spans="1:11" ht="18.95" customHeight="1" x14ac:dyDescent="0.3">
      <c r="A21" s="96">
        <v>46136</v>
      </c>
      <c r="B21" s="10" t="str">
        <f>B19</f>
        <v>USD</v>
      </c>
      <c r="C21" s="104"/>
      <c r="D21" s="104"/>
      <c r="E21" s="17"/>
      <c r="F21" s="13"/>
      <c r="G21" s="14"/>
      <c r="H21" s="15"/>
      <c r="I21" s="16">
        <f t="shared" si="0"/>
        <v>0</v>
      </c>
      <c r="J21" s="17"/>
    </row>
    <row r="22" spans="1:11" ht="18.95" customHeight="1" x14ac:dyDescent="0.3">
      <c r="A22" s="97"/>
      <c r="B22" s="27" t="s">
        <v>14</v>
      </c>
      <c r="C22" s="104"/>
      <c r="D22" s="104"/>
      <c r="E22" s="29">
        <f>$C$11*E21</f>
        <v>0</v>
      </c>
      <c r="F22" s="30">
        <f>F21*$C$11</f>
        <v>0</v>
      </c>
      <c r="G22" s="31">
        <f>G21*$C$11</f>
        <v>0</v>
      </c>
      <c r="H22" s="32">
        <f>H21*$C$11</f>
        <v>0</v>
      </c>
      <c r="I22" s="33">
        <f>IF(SUM(F22:H22)=0, 0, 80000)</f>
        <v>0</v>
      </c>
      <c r="J22" s="29">
        <f>IF(J21*$C$11&gt;350000,350000,J21*$C$11)</f>
        <v>0</v>
      </c>
    </row>
    <row r="23" spans="1:11" ht="18.95" customHeight="1" x14ac:dyDescent="0.3">
      <c r="A23" s="96">
        <v>46137</v>
      </c>
      <c r="B23" s="10" t="str">
        <f>B21</f>
        <v>USD</v>
      </c>
      <c r="C23" s="104"/>
      <c r="D23" s="104"/>
      <c r="E23" s="17"/>
      <c r="F23" s="13"/>
      <c r="G23" s="14"/>
      <c r="H23" s="15"/>
      <c r="I23" s="16">
        <f t="shared" si="0"/>
        <v>0</v>
      </c>
      <c r="J23" s="17"/>
    </row>
    <row r="24" spans="1:11" ht="18.95" customHeight="1" x14ac:dyDescent="0.3">
      <c r="A24" s="97"/>
      <c r="B24" s="27" t="s">
        <v>14</v>
      </c>
      <c r="C24" s="104"/>
      <c r="D24" s="104"/>
      <c r="E24" s="29">
        <f>$C$11*E23</f>
        <v>0</v>
      </c>
      <c r="F24" s="30">
        <f>F23*$C$11</f>
        <v>0</v>
      </c>
      <c r="G24" s="31">
        <f>G23*$C$11</f>
        <v>0</v>
      </c>
      <c r="H24" s="32">
        <f>H23*$C$11</f>
        <v>0</v>
      </c>
      <c r="I24" s="33">
        <f>IF(SUM(F24:H24)=0, 0, 80000)</f>
        <v>0</v>
      </c>
      <c r="J24" s="29">
        <f>IF(J23*$C$11&gt;350000,350000,J23*$C$11)</f>
        <v>0</v>
      </c>
    </row>
    <row r="25" spans="1:11" ht="18.95" customHeight="1" x14ac:dyDescent="0.3">
      <c r="A25" s="96">
        <v>46138</v>
      </c>
      <c r="B25" s="10" t="str">
        <f>B23</f>
        <v>USD</v>
      </c>
      <c r="C25" s="104"/>
      <c r="D25" s="104"/>
      <c r="E25" s="17"/>
      <c r="F25" s="13"/>
      <c r="G25" s="14"/>
      <c r="H25" s="15"/>
      <c r="I25" s="16">
        <f t="shared" si="0"/>
        <v>0</v>
      </c>
      <c r="J25" s="17"/>
    </row>
    <row r="26" spans="1:11" ht="18.95" customHeight="1" thickBot="1" x14ac:dyDescent="0.35">
      <c r="A26" s="97"/>
      <c r="B26" s="27" t="s">
        <v>14</v>
      </c>
      <c r="C26" s="104"/>
      <c r="D26" s="104"/>
      <c r="E26" s="29">
        <f>$C$11*E25</f>
        <v>0</v>
      </c>
      <c r="F26" s="30">
        <f>F25*$C$11</f>
        <v>0</v>
      </c>
      <c r="G26" s="31">
        <f>G25*$C$11</f>
        <v>0</v>
      </c>
      <c r="H26" s="60">
        <f>H25*$C$11</f>
        <v>0</v>
      </c>
      <c r="I26" s="57">
        <f>IF(SUM(F26:H26)=0, 0, 80000)</f>
        <v>0</v>
      </c>
      <c r="J26" s="29">
        <f>IF(J25*$C$11&gt;350000,350000,J25*$C$11)</f>
        <v>0</v>
      </c>
    </row>
    <row r="27" spans="1:11" ht="18.95" customHeight="1" x14ac:dyDescent="0.3">
      <c r="A27" s="96">
        <v>46139</v>
      </c>
      <c r="B27" s="10" t="str">
        <f>B25</f>
        <v>USD</v>
      </c>
      <c r="C27" s="104"/>
      <c r="D27" s="104"/>
      <c r="E27" s="17"/>
      <c r="F27" s="59"/>
      <c r="G27" s="14"/>
      <c r="H27" s="61"/>
      <c r="I27" s="58">
        <f t="shared" si="0"/>
        <v>0</v>
      </c>
      <c r="J27" s="98" t="s">
        <v>36</v>
      </c>
    </row>
    <row r="28" spans="1:11" ht="18.95" customHeight="1" thickBot="1" x14ac:dyDescent="0.35">
      <c r="A28" s="97"/>
      <c r="B28" s="27" t="s">
        <v>14</v>
      </c>
      <c r="C28" s="104"/>
      <c r="D28" s="104"/>
      <c r="E28" s="29">
        <f>$C$11*E27</f>
        <v>0</v>
      </c>
      <c r="F28" s="30">
        <f>F27*$C$11</f>
        <v>0</v>
      </c>
      <c r="G28" s="31">
        <f>G27*$C$11</f>
        <v>0</v>
      </c>
      <c r="H28" s="60">
        <f>H27*$C$11</f>
        <v>0</v>
      </c>
      <c r="I28" s="57">
        <f>IF(SUM(F28:H28)=0, 0, 80000)</f>
        <v>0</v>
      </c>
      <c r="J28" s="99"/>
      <c r="K28" s="18"/>
    </row>
    <row r="29" spans="1:11" ht="18.95" customHeight="1" x14ac:dyDescent="0.3">
      <c r="A29" s="96"/>
      <c r="B29" s="10" t="str">
        <f>B27</f>
        <v>USD</v>
      </c>
      <c r="C29" s="19"/>
      <c r="D29" s="19"/>
      <c r="E29" s="17"/>
      <c r="F29" s="13"/>
      <c r="G29" s="14"/>
      <c r="H29" s="15"/>
      <c r="I29" s="16">
        <f t="shared" si="0"/>
        <v>0</v>
      </c>
      <c r="J29" s="45"/>
    </row>
    <row r="30" spans="1:11" ht="18.95" customHeight="1" x14ac:dyDescent="0.3">
      <c r="A30" s="97"/>
      <c r="B30" s="10" t="s">
        <v>14</v>
      </c>
      <c r="C30" s="19"/>
      <c r="D30" s="19"/>
      <c r="E30" s="52">
        <f>$C$11*E29</f>
        <v>0</v>
      </c>
      <c r="F30" s="54">
        <f>F29*$C$11</f>
        <v>0</v>
      </c>
      <c r="G30" s="53">
        <f>G29*$C$11</f>
        <v>0</v>
      </c>
      <c r="H30" s="55">
        <f>H29*$C$11</f>
        <v>0</v>
      </c>
      <c r="I30" s="56">
        <f>IF(SUM(F30:H30)=0, 0, 100000)</f>
        <v>0</v>
      </c>
      <c r="J30" s="52"/>
      <c r="K30" s="18"/>
    </row>
    <row r="31" spans="1:11" ht="18.95" customHeight="1" x14ac:dyDescent="0.3">
      <c r="A31" s="96"/>
      <c r="B31" s="10" t="str">
        <f>B29</f>
        <v>USD</v>
      </c>
      <c r="C31" s="19"/>
      <c r="D31" s="19"/>
      <c r="E31" s="17"/>
      <c r="F31" s="13"/>
      <c r="G31" s="14"/>
      <c r="H31" s="15"/>
      <c r="I31" s="16">
        <f t="shared" ref="I31" si="1">SUM(F31,G31,H31)</f>
        <v>0</v>
      </c>
      <c r="J31" s="46"/>
    </row>
    <row r="32" spans="1:11" ht="18.95" customHeight="1" x14ac:dyDescent="0.3">
      <c r="A32" s="97"/>
      <c r="B32" s="10" t="s">
        <v>14</v>
      </c>
      <c r="C32" s="19"/>
      <c r="D32" s="19"/>
      <c r="E32" s="52">
        <f>$C$11*E31</f>
        <v>0</v>
      </c>
      <c r="F32" s="54">
        <f>F31*$C$11</f>
        <v>0</v>
      </c>
      <c r="G32" s="53">
        <f>G31*$C$11</f>
        <v>0</v>
      </c>
      <c r="H32" s="55">
        <f>H31*$C$11</f>
        <v>0</v>
      </c>
      <c r="I32" s="56">
        <f>IF(SUM(F32:H32)=0, 0, 100000)</f>
        <v>0</v>
      </c>
      <c r="J32" s="56"/>
      <c r="K32" s="18"/>
    </row>
    <row r="33" spans="1:10" ht="18.95" customHeight="1" thickBot="1" x14ac:dyDescent="0.35">
      <c r="A33" s="34" t="s">
        <v>26</v>
      </c>
      <c r="B33" s="35"/>
      <c r="C33" s="36">
        <f>C16</f>
        <v>0</v>
      </c>
      <c r="D33" s="36">
        <f>D16</f>
        <v>0</v>
      </c>
      <c r="E33" s="36">
        <f>IF(SUM(E18+E20+E22+E24+E26+E28+E30+E32)=0,0,100000)</f>
        <v>0</v>
      </c>
      <c r="F33" s="93">
        <f>SUM(I18,I20,I22,I24,I26,I28,I30,I32)</f>
        <v>0</v>
      </c>
      <c r="G33" s="94"/>
      <c r="H33" s="94"/>
      <c r="I33" s="95"/>
      <c r="J33" s="36">
        <f>SUM(J18,J20,J22,J24,J26)</f>
        <v>0</v>
      </c>
    </row>
    <row r="34" spans="1:10" ht="25.5" customHeight="1" thickBot="1" x14ac:dyDescent="0.35">
      <c r="A34" s="38" t="s">
        <v>11</v>
      </c>
      <c r="B34" s="100">
        <f>SUM(C33,D33,E33,F33,J33)</f>
        <v>0</v>
      </c>
      <c r="C34" s="101"/>
      <c r="D34" s="101"/>
      <c r="E34" s="101"/>
      <c r="F34" s="101"/>
      <c r="G34" s="101"/>
      <c r="H34" s="101"/>
      <c r="I34" s="101"/>
      <c r="J34" s="102"/>
    </row>
    <row r="35" spans="1:10" ht="41.25" customHeight="1" x14ac:dyDescent="0.3">
      <c r="A35" s="64" t="s">
        <v>23</v>
      </c>
      <c r="B35" s="64"/>
      <c r="C35" s="64"/>
      <c r="D35" s="64"/>
      <c r="E35" s="64"/>
      <c r="F35" s="64"/>
      <c r="G35" s="64"/>
      <c r="H35" s="64"/>
      <c r="I35" s="64"/>
      <c r="J35" s="64"/>
    </row>
    <row r="36" spans="1:10" ht="17.25" x14ac:dyDescent="0.3">
      <c r="G36" s="20"/>
      <c r="H36" s="62">
        <f>J2</f>
        <v>46153</v>
      </c>
      <c r="I36" s="62"/>
      <c r="J36" s="62"/>
    </row>
    <row r="37" spans="1:10" ht="33.75" customHeight="1" x14ac:dyDescent="0.3">
      <c r="G37" s="21" t="s">
        <v>21</v>
      </c>
      <c r="H37" s="24"/>
      <c r="I37" s="21"/>
      <c r="J37" s="21" t="s">
        <v>22</v>
      </c>
    </row>
    <row r="38" spans="1:10" ht="33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</row>
  </sheetData>
  <sheetProtection selectLockedCells="1"/>
  <mergeCells count="39"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  <mergeCell ref="A12:J12"/>
    <mergeCell ref="A13:A14"/>
    <mergeCell ref="B13:B14"/>
    <mergeCell ref="F13:I13"/>
    <mergeCell ref="F33:I33"/>
    <mergeCell ref="A31:A32"/>
    <mergeCell ref="A29:A30"/>
    <mergeCell ref="J27:J28"/>
    <mergeCell ref="A9:B9"/>
    <mergeCell ref="C9:J9"/>
    <mergeCell ref="A10:B10"/>
    <mergeCell ref="C10:J10"/>
    <mergeCell ref="A11:B11"/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2026-03-31T07:37:32Z</dcterms:modified>
</cp:coreProperties>
</file>